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https://ftsa-my.sharepoint.com/personal/rosetta_campilongo_ftsa_it/Documents/SITO/PAGINA ANZIANI/"/>
    </mc:Choice>
  </mc:AlternateContent>
  <xr:revisionPtr revIDLastSave="0" documentId="8_{25C1DCDD-13F7-40F8-B75F-1F7DC11953E9}" xr6:coauthVersionLast="47" xr6:coauthVersionMax="47" xr10:uidLastSave="{00000000-0000-0000-0000-000000000000}"/>
  <bookViews>
    <workbookView xWindow="-108" yWindow="-108" windowWidth="23256" windowHeight="12456" tabRatio="673" xr2:uid="{CB7DBD25-2F5B-476C-89F0-940DC15B212B}"/>
  </bookViews>
  <sheets>
    <sheet name="SAD_Semires" sheetId="8" r:id="rId1"/>
    <sheet name="Parametri_sad_semires1" sheetId="10" r:id="rId2"/>
    <sheet name="Parametri_sad_semires2" sheetId="13" r:id="rId3"/>
    <sheet name="Parametri_sad_semires3" sheetId="14" r:id="rId4"/>
  </sheets>
  <definedNames>
    <definedName name="altro_comp">#REF!</definedName>
    <definedName name="Altro_compon">#REF!</definedName>
    <definedName name="_xlnm.Print_Area" localSheetId="0">SAD_Semires!$A$1:$B$12</definedName>
    <definedName name="det_affitto">#REF!</definedName>
    <definedName name="fin" localSheetId="2">Parametri_sad_semires2!$B$29</definedName>
    <definedName name="fin" localSheetId="3">Parametri_sad_semires3!$B$29</definedName>
    <definedName name="fin">Parametri_sad_semires1!$B$29</definedName>
    <definedName name="fran_imm">#REF!</definedName>
    <definedName name="fran_mob">#REF!</definedName>
    <definedName name="ini" localSheetId="2">Parametri_sad_semires2!$B$28</definedName>
    <definedName name="ini" localSheetId="3">Parametri_sad_semires3!$B$28</definedName>
    <definedName name="ini">Parametri_sad_semires1!$B$28</definedName>
    <definedName name="ISEE">SAD_Semires!$B$6</definedName>
    <definedName name="ISEEinf" localSheetId="2">Parametri_sad_semires2!$B$2</definedName>
    <definedName name="ISEEinf" localSheetId="3">Parametri_sad_semires3!$B$2</definedName>
    <definedName name="ISEEinf">Parametri_sad_semires1!$B$2</definedName>
    <definedName name="ISEEinf_d_s">#REF!</definedName>
    <definedName name="ISEEinf_res">#REF!</definedName>
    <definedName name="ISEEsup" localSheetId="2">Parametri_sad_semires2!$B$3</definedName>
    <definedName name="ISEEsup" localSheetId="3">Parametri_sad_semires3!$B$3</definedName>
    <definedName name="ISEEsup">Parametri_sad_semires1!$B$3</definedName>
    <definedName name="ISEEsup_d_s">#REF!</definedName>
    <definedName name="ISEEsup_res">#REF!</definedName>
    <definedName name="k" localSheetId="2">Parametri_sad_semires2!$B$22</definedName>
    <definedName name="k" localSheetId="3">Parametri_sad_semires3!$B$22</definedName>
    <definedName name="k">Parametri_sad_semires1!$B$22</definedName>
    <definedName name="NON_AUTO">#REF!</definedName>
    <definedName name="Perc_max">#REF!</definedName>
    <definedName name="Perc_min">#REF!</definedName>
    <definedName name="quota_garantita">#REF!</definedName>
    <definedName name="rendita">#REF!</definedName>
    <definedName name="retta">#REF!</definedName>
    <definedName name="s" localSheetId="2">Parametri_sad_semires2!$B$23</definedName>
    <definedName name="s" localSheetId="3">Parametri_sad_semires3!$B$23</definedName>
    <definedName name="s">Parametri_sad_semires1!$B$23</definedName>
    <definedName name="T_max_dom">#REF!</definedName>
    <definedName name="T_min_dom">#REF!</definedName>
    <definedName name="Tmax">#REF!</definedName>
    <definedName name="Tmin">#REF!</definedName>
    <definedName name="val_p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4" l="1"/>
  <c r="C29" i="14"/>
  <c r="B29" i="14"/>
  <c r="D28" i="14"/>
  <c r="C28" i="14"/>
  <c r="B28" i="14"/>
  <c r="D16" i="14"/>
  <c r="E16" i="14"/>
  <c r="F16" i="14"/>
  <c r="B16" i="14"/>
  <c r="D15" i="14"/>
  <c r="E15" i="14"/>
  <c r="F15" i="14"/>
  <c r="B15" i="14"/>
  <c r="B19" i="14"/>
  <c r="B12" i="8"/>
  <c r="D14" i="14"/>
  <c r="E14" i="14"/>
  <c r="F14" i="14"/>
  <c r="B14" i="14"/>
  <c r="D29" i="13"/>
  <c r="C29" i="13"/>
  <c r="B29" i="13"/>
  <c r="D28" i="13"/>
  <c r="C28" i="13"/>
  <c r="B28" i="13"/>
  <c r="D16" i="13"/>
  <c r="E16" i="13"/>
  <c r="F16" i="13"/>
  <c r="B16" i="13"/>
  <c r="D15" i="13"/>
  <c r="E15" i="13"/>
  <c r="F15" i="13"/>
  <c r="B15" i="13"/>
  <c r="B19" i="13"/>
  <c r="B10" i="8"/>
  <c r="D14" i="13"/>
  <c r="E14" i="13"/>
  <c r="F14" i="13"/>
  <c r="B14" i="13"/>
  <c r="D29" i="10"/>
  <c r="D28" i="10"/>
  <c r="C29" i="10"/>
  <c r="C28" i="10"/>
  <c r="B29" i="10"/>
  <c r="B28" i="10"/>
  <c r="D16" i="10"/>
  <c r="E16" i="10"/>
  <c r="F16" i="10"/>
  <c r="B16" i="10"/>
  <c r="D15" i="10"/>
  <c r="E15" i="10"/>
  <c r="F15" i="10"/>
  <c r="B15" i="10"/>
  <c r="D14" i="10"/>
  <c r="E14" i="10"/>
  <c r="F14" i="10"/>
  <c r="B14" i="10"/>
  <c r="B19" i="10"/>
  <c r="B8" i="8"/>
</calcChain>
</file>

<file path=xl/sharedStrings.xml><?xml version="1.0" encoding="utf-8"?>
<sst xmlns="http://schemas.openxmlformats.org/spreadsheetml/2006/main" count="77" uniqueCount="29">
  <si>
    <t>Limiti ISEE</t>
    <phoneticPr fontId="1" type="noConversion"/>
  </si>
  <si>
    <t>ISEEinf</t>
    <phoneticPr fontId="1" type="noConversion"/>
  </si>
  <si>
    <t>ISEEsup</t>
    <phoneticPr fontId="1" type="noConversion"/>
  </si>
  <si>
    <t>Tmin_sad</t>
    <phoneticPr fontId="1" type="noConversion"/>
  </si>
  <si>
    <t>Tmax_sad</t>
    <phoneticPr fontId="1" type="noConversion"/>
  </si>
  <si>
    <t>Tmin_cd</t>
    <phoneticPr fontId="1" type="noConversion"/>
  </si>
  <si>
    <t>Tmax_cd</t>
    <phoneticPr fontId="1" type="noConversion"/>
  </si>
  <si>
    <t>Tmin_pasti</t>
    <phoneticPr fontId="1" type="noConversion"/>
  </si>
  <si>
    <t>Tmax_pasti</t>
    <phoneticPr fontId="1" type="noConversion"/>
  </si>
  <si>
    <t>ISEE estratto</t>
    <phoneticPr fontId="1" type="noConversion"/>
  </si>
  <si>
    <t>Servizio</t>
    <phoneticPr fontId="1" type="noConversion"/>
  </si>
  <si>
    <t>Costo a carico del nucleo familiare</t>
    <phoneticPr fontId="1" type="noConversion"/>
  </si>
  <si>
    <t>UTENTE</t>
    <phoneticPr fontId="1" type="noConversion"/>
  </si>
  <si>
    <t>k</t>
  </si>
  <si>
    <t>s</t>
  </si>
  <si>
    <t>Perc_min</t>
    <phoneticPr fontId="4" type="noConversion"/>
  </si>
  <si>
    <t>Perc_max</t>
    <phoneticPr fontId="4" type="noConversion"/>
  </si>
  <si>
    <t>ini</t>
    <phoneticPr fontId="4" type="noConversion"/>
  </si>
  <si>
    <t>fin</t>
    <phoneticPr fontId="4" type="noConversion"/>
  </si>
  <si>
    <t>Assistenza domiciliare</t>
  </si>
  <si>
    <t>Centro diurno</t>
  </si>
  <si>
    <t>Pasti a domicilio</t>
  </si>
  <si>
    <t>DISTRETTO</t>
  </si>
  <si>
    <t>SCADENZA ISEE</t>
  </si>
  <si>
    <t xml:space="preserve"> </t>
  </si>
  <si>
    <t>Ass_dom</t>
  </si>
  <si>
    <t>CD</t>
  </si>
  <si>
    <t>Pasti</t>
  </si>
  <si>
    <t>GYONGY MARIA TEREZA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</si>
</sst>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9" formatCode="&quot;€&quot;#,##0.00;[Red]&quot;€&quot;#,##0.00"/>
    <numFmt numFmtId="184" formatCode="_-[$€]\ * #,##0.00_-;\-[$€]\ * #,##0.00_-;_-[$€]\ * &quot;-&quot;??_-;_-@_-"/>
  </numFmts>
  <fonts count="15" x14ac:knownFonts="1">
    <font>
      <sz val="10"/>
      <name val="Verdana"/>
    </font>
    <font>
      <sz val="8"/>
      <name val="Verdana"/>
      <family val="2"/>
    </font>
    <font>
      <sz val="12"/>
      <name val="Verdana"/>
      <family val="2"/>
    </font>
    <font>
      <sz val="14"/>
      <name val="Arial"/>
      <family val="2"/>
    </font>
    <font>
      <sz val="14"/>
      <name val="Verdana"/>
      <family val="2"/>
    </font>
    <font>
      <b/>
      <sz val="14"/>
      <name val="Arial"/>
      <family val="2"/>
    </font>
    <font>
      <sz val="14"/>
      <color indexed="8"/>
      <name val="Verdana"/>
      <family val="2"/>
    </font>
    <font>
      <b/>
      <sz val="14"/>
      <color indexed="8"/>
      <name val="Verdana"/>
      <family val="2"/>
    </font>
    <font>
      <sz val="14"/>
      <color indexed="9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Verdana"/>
      <family val="2"/>
    </font>
    <font>
      <b/>
      <sz val="10"/>
      <name val="Verdana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8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14" fillId="0" borderId="0"/>
    <xf numFmtId="0" fontId="9" fillId="0" borderId="0"/>
  </cellStyleXfs>
  <cellXfs count="26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6" fillId="0" borderId="0" xfId="0" applyFont="1" applyProtection="1">
      <protection hidden="1"/>
    </xf>
    <xf numFmtId="179" fontId="6" fillId="2" borderId="0" xfId="0" applyNumberFormat="1" applyFont="1" applyFill="1" applyProtection="1">
      <protection locked="0" hidden="1"/>
    </xf>
    <xf numFmtId="0" fontId="6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7" fillId="3" borderId="0" xfId="0" applyFont="1" applyFill="1" applyProtection="1">
      <protection locked="0"/>
    </xf>
    <xf numFmtId="0" fontId="6" fillId="0" borderId="0" xfId="0" applyFont="1" applyProtection="1">
      <protection locked="0"/>
    </xf>
    <xf numFmtId="10" fontId="6" fillId="0" borderId="0" xfId="0" applyNumberFormat="1" applyFont="1" applyProtection="1">
      <protection hidden="1"/>
    </xf>
    <xf numFmtId="0" fontId="8" fillId="0" borderId="0" xfId="0" applyFont="1" applyProtection="1">
      <protection hidden="1"/>
    </xf>
    <xf numFmtId="179" fontId="5" fillId="4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hidden="1"/>
    </xf>
    <xf numFmtId="0" fontId="3" fillId="4" borderId="1" xfId="0" applyFont="1" applyFill="1" applyBorder="1" applyAlignment="1" applyProtection="1">
      <alignment vertical="center"/>
      <protection hidden="1"/>
    </xf>
    <xf numFmtId="0" fontId="3" fillId="5" borderId="3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4" fontId="12" fillId="3" borderId="2" xfId="0" applyNumberFormat="1" applyFont="1" applyFill="1" applyBorder="1" applyAlignment="1" applyProtection="1">
      <alignment horizontal="center" vertical="center"/>
      <protection locked="0"/>
    </xf>
    <xf numFmtId="10" fontId="8" fillId="0" borderId="0" xfId="0" applyNumberFormat="1" applyFont="1" applyProtection="1">
      <protection hidden="1"/>
    </xf>
    <xf numFmtId="4" fontId="0" fillId="0" borderId="0" xfId="0" applyNumberFormat="1"/>
    <xf numFmtId="0" fontId="2" fillId="3" borderId="4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</cellXfs>
  <cellStyles count="7">
    <cellStyle name="Collegamento ipertestuale 2" xfId="1" xr:uid="{65681BEF-502B-4370-8D06-D0F9E713CBE4}"/>
    <cellStyle name="Euro" xfId="2" xr:uid="{CE292959-1F2E-41A4-8B2F-4D11143FB092}"/>
    <cellStyle name="Migliaia 2" xfId="3" xr:uid="{01CD7EF0-0123-43EC-A238-DA9B46A39DB8}"/>
    <cellStyle name="Normale" xfId="0" builtinId="0"/>
    <cellStyle name="Normale 2" xfId="4" xr:uid="{B3CCFD73-E0E9-4C73-BC70-2D74D34CB870}"/>
    <cellStyle name="Normale 3" xfId="5" xr:uid="{2D7D97E3-8345-4F4A-B445-52B2407A2583}"/>
    <cellStyle name="Normale 4" xfId="6" xr:uid="{FB1FD627-84BF-48BC-9AA6-F3A6A9D056D4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62" dropStyle="combo" dx="26" fmlaLink="Parametri_sad_semires1!$A$19" fmlaRange="Parametri_sad_semires1!$A$14:$A$17" sel="2" val="0"/>
</file>

<file path=xl/ctrlProps/ctrlProp2.xml><?xml version="1.0" encoding="utf-8"?>
<formControlPr xmlns="http://schemas.microsoft.com/office/spreadsheetml/2009/9/main" objectType="Drop" dropLines="62" dropStyle="combo" dx="26" fmlaLink="Parametri_sad_semires2!$A$19" fmlaRange="Parametri_sad_semires2!$A$14:$A$17" sel="2" val="0"/>
</file>

<file path=xl/ctrlProps/ctrlProp3.xml><?xml version="1.0" encoding="utf-8"?>
<formControlPr xmlns="http://schemas.microsoft.com/office/spreadsheetml/2009/9/main" objectType="Drop" dropLines="62" dropStyle="combo" dx="26" fmlaLink="Parametri_sad_semires3!$A$19" fmlaRange="Parametri_sad_semires3!$A$14:$A$17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6</xdr:row>
          <xdr:rowOff>121920</xdr:rowOff>
        </xdr:from>
        <xdr:to>
          <xdr:col>1</xdr:col>
          <xdr:colOff>4381500</xdr:colOff>
          <xdr:row>6</xdr:row>
          <xdr:rowOff>358140</xdr:rowOff>
        </xdr:to>
        <xdr:sp macro="" textlink="">
          <xdr:nvSpPr>
            <xdr:cNvPr id="4" name="Drop Down -1020" hidden="1">
              <a:extLst>
                <a:ext uri="{63B3BB69-23CF-44E3-9099-C40C66FF867C}">
                  <a14:compatExt spid="_x0000_s4"/>
                </a:ext>
                <a:ext uri="{FF2B5EF4-FFF2-40B4-BE49-F238E27FC236}">
                  <a16:creationId xmlns:a16="http://schemas.microsoft.com/office/drawing/2014/main" id="{22CE9E56-DB48-2682-1C6F-A93924EEE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8</xdr:row>
          <xdr:rowOff>121920</xdr:rowOff>
        </xdr:from>
        <xdr:to>
          <xdr:col>1</xdr:col>
          <xdr:colOff>4381500</xdr:colOff>
          <xdr:row>8</xdr:row>
          <xdr:rowOff>358140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8F27B80D-1078-78A4-9EFF-CAB91C38C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121920</xdr:rowOff>
        </xdr:from>
        <xdr:to>
          <xdr:col>1</xdr:col>
          <xdr:colOff>4381500</xdr:colOff>
          <xdr:row>10</xdr:row>
          <xdr:rowOff>358140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4B6F89ED-22FF-26B2-8B6F-71E2AD6CCD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1ACAE-CEBB-48F0-9E80-116223660A40}">
  <sheetPr codeName="Foglio1"/>
  <dimension ref="A1:F13"/>
  <sheetViews>
    <sheetView tabSelected="1" view="pageBreakPreview" topLeftCell="A4" zoomScaleNormal="100" workbookViewId="0">
      <selection activeCell="D7" sqref="D7"/>
    </sheetView>
  </sheetViews>
  <sheetFormatPr defaultColWidth="10.7265625" defaultRowHeight="17.399999999999999" x14ac:dyDescent="0.3"/>
  <cols>
    <col min="1" max="1" width="38.26953125" style="1" bestFit="1" customWidth="1"/>
    <col min="2" max="2" width="55" style="1" customWidth="1"/>
    <col min="3" max="16384" width="10.7265625" style="1"/>
  </cols>
  <sheetData>
    <row r="1" spans="1:6" x14ac:dyDescent="0.3">
      <c r="A1" s="12"/>
      <c r="B1" s="12">
        <v>2024</v>
      </c>
    </row>
    <row r="2" spans="1:6" x14ac:dyDescent="0.3">
      <c r="A2" s="22" t="s">
        <v>12</v>
      </c>
      <c r="B2" s="24" t="s">
        <v>28</v>
      </c>
      <c r="C2" s="2"/>
      <c r="D2" s="2"/>
      <c r="E2" s="2"/>
      <c r="F2" s="2"/>
    </row>
    <row r="3" spans="1:6" x14ac:dyDescent="0.3">
      <c r="A3" s="23"/>
      <c r="B3" s="25"/>
      <c r="C3" s="2"/>
      <c r="D3" s="2"/>
      <c r="E3" s="2"/>
      <c r="F3" s="2"/>
    </row>
    <row r="4" spans="1:6" x14ac:dyDescent="0.3">
      <c r="A4" s="13" t="s">
        <v>22</v>
      </c>
      <c r="B4" s="18"/>
      <c r="C4" s="2"/>
      <c r="D4" s="2"/>
      <c r="E4" s="2"/>
      <c r="F4" s="2"/>
    </row>
    <row r="5" spans="1:6" x14ac:dyDescent="0.3">
      <c r="A5" s="14" t="s">
        <v>23</v>
      </c>
      <c r="B5" s="19"/>
      <c r="C5" s="2"/>
      <c r="D5" s="2"/>
      <c r="E5" s="2"/>
      <c r="F5" s="2"/>
    </row>
    <row r="6" spans="1:6" ht="27.9" customHeight="1" x14ac:dyDescent="0.3">
      <c r="A6" s="15" t="s">
        <v>9</v>
      </c>
      <c r="B6" s="21">
        <v>6693.22</v>
      </c>
    </row>
    <row r="7" spans="1:6" ht="41.1" customHeight="1" x14ac:dyDescent="0.3">
      <c r="A7" s="15" t="s">
        <v>10</v>
      </c>
      <c r="B7" s="17"/>
    </row>
    <row r="8" spans="1:6" ht="45" customHeight="1" x14ac:dyDescent="0.3">
      <c r="A8" s="16" t="s">
        <v>11</v>
      </c>
      <c r="B8" s="11">
        <f>Parametri_sad_semires1!B19</f>
        <v>0</v>
      </c>
    </row>
    <row r="9" spans="1:6" ht="41.1" customHeight="1" x14ac:dyDescent="0.3">
      <c r="A9" s="15" t="s">
        <v>10</v>
      </c>
      <c r="B9" s="17"/>
    </row>
    <row r="10" spans="1:6" ht="41.1" customHeight="1" x14ac:dyDescent="0.3">
      <c r="A10" s="16" t="s">
        <v>11</v>
      </c>
      <c r="B10" s="11">
        <f>Parametri_sad_semires2!$B$19</f>
        <v>0</v>
      </c>
    </row>
    <row r="11" spans="1:6" ht="41.1" customHeight="1" x14ac:dyDescent="0.3">
      <c r="A11" s="15" t="s">
        <v>10</v>
      </c>
      <c r="B11" s="17"/>
    </row>
    <row r="12" spans="1:6" ht="41.1" customHeight="1" x14ac:dyDescent="0.3">
      <c r="A12" s="16" t="s">
        <v>11</v>
      </c>
      <c r="B12" s="11">
        <f>Parametri_sad_semires3!$B$19</f>
        <v>0</v>
      </c>
    </row>
    <row r="13" spans="1:6" x14ac:dyDescent="0.3">
      <c r="B13" s="12"/>
    </row>
  </sheetData>
  <sheetProtection selectLockedCells="1" selectUnlockedCells="1"/>
  <mergeCells count="2">
    <mergeCell ref="A2:A3"/>
    <mergeCell ref="B2:B3"/>
  </mergeCells>
  <phoneticPr fontId="1" type="noConversion"/>
  <pageMargins left="0.75" right="0.75" top="1" bottom="1" header="0.5" footer="0.5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Drop Down -1020">
              <controlPr locked="0" defaultSize="0" autoFill="0" autoLine="0" autoPict="0">
                <anchor moveWithCells="1">
                  <from>
                    <xdr:col>1</xdr:col>
                    <xdr:colOff>182880</xdr:colOff>
                    <xdr:row>6</xdr:row>
                    <xdr:rowOff>121920</xdr:rowOff>
                  </from>
                  <to>
                    <xdr:col>1</xdr:col>
                    <xdr:colOff>4381500</xdr:colOff>
                    <xdr:row>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Drop Down 6">
              <controlPr locked="0" defaultSize="0" autoFill="0" autoLine="0" autoPict="0">
                <anchor moveWithCells="1">
                  <from>
                    <xdr:col>1</xdr:col>
                    <xdr:colOff>182880</xdr:colOff>
                    <xdr:row>8</xdr:row>
                    <xdr:rowOff>121920</xdr:rowOff>
                  </from>
                  <to>
                    <xdr:col>1</xdr:col>
                    <xdr:colOff>4381500</xdr:colOff>
                    <xdr:row>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Drop Down 7">
              <controlPr locked="0" defaultSize="0" autoFill="0" autoLine="0" autoPict="0">
                <anchor moveWithCells="1">
                  <from>
                    <xdr:col>1</xdr:col>
                    <xdr:colOff>182880</xdr:colOff>
                    <xdr:row>10</xdr:row>
                    <xdr:rowOff>121920</xdr:rowOff>
                  </from>
                  <to>
                    <xdr:col>1</xdr:col>
                    <xdr:colOff>4381500</xdr:colOff>
                    <xdr:row>10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F50E-DA38-4829-8894-447009C7EFEA}">
  <sheetPr codeName="Foglio2"/>
  <dimension ref="A1:F30"/>
  <sheetViews>
    <sheetView workbookViewId="0">
      <selection activeCell="B10" sqref="B10"/>
    </sheetView>
  </sheetViews>
  <sheetFormatPr defaultColWidth="10.7265625" defaultRowHeight="17.399999999999999" x14ac:dyDescent="0.3"/>
  <cols>
    <col min="1" max="1" width="23.36328125" style="3" bestFit="1" customWidth="1"/>
    <col min="2" max="2" width="17.90625" style="3" bestFit="1" customWidth="1"/>
    <col min="3" max="3" width="12" style="3" bestFit="1" customWidth="1"/>
    <col min="4" max="4" width="13.08984375" style="3" customWidth="1"/>
    <col min="5" max="16384" width="10.7265625" style="3"/>
  </cols>
  <sheetData>
    <row r="1" spans="1:6" x14ac:dyDescent="0.3">
      <c r="A1" s="3" t="s">
        <v>0</v>
      </c>
    </row>
    <row r="2" spans="1:6" x14ac:dyDescent="0.3">
      <c r="A2" s="3" t="s">
        <v>1</v>
      </c>
      <c r="B2" s="4">
        <v>8537.42</v>
      </c>
    </row>
    <row r="3" spans="1:6" x14ac:dyDescent="0.3">
      <c r="A3" s="3" t="s">
        <v>2</v>
      </c>
      <c r="B3" s="4">
        <v>27319.759999999998</v>
      </c>
    </row>
    <row r="4" spans="1:6" x14ac:dyDescent="0.3">
      <c r="A4" s="3" t="s">
        <v>3</v>
      </c>
      <c r="B4" s="5">
        <v>5</v>
      </c>
    </row>
    <row r="5" spans="1:6" x14ac:dyDescent="0.3">
      <c r="A5" s="3" t="s">
        <v>4</v>
      </c>
      <c r="B5" s="5">
        <v>12.5</v>
      </c>
    </row>
    <row r="7" spans="1:6" x14ac:dyDescent="0.3">
      <c r="A7" s="3" t="s">
        <v>5</v>
      </c>
      <c r="B7" s="5">
        <v>8.6999999999999993</v>
      </c>
    </row>
    <row r="8" spans="1:6" x14ac:dyDescent="0.3">
      <c r="A8" s="3" t="s">
        <v>6</v>
      </c>
      <c r="B8" s="5">
        <v>37.6</v>
      </c>
    </row>
    <row r="10" spans="1:6" x14ac:dyDescent="0.3">
      <c r="A10" s="3" t="s">
        <v>7</v>
      </c>
      <c r="B10" s="5">
        <v>5.9</v>
      </c>
    </row>
    <row r="11" spans="1:6" x14ac:dyDescent="0.3">
      <c r="A11" s="3" t="s">
        <v>8</v>
      </c>
      <c r="B11" s="5">
        <v>8.5</v>
      </c>
    </row>
    <row r="12" spans="1:6" x14ac:dyDescent="0.3">
      <c r="B12" s="8"/>
    </row>
    <row r="14" spans="1:6" x14ac:dyDescent="0.3">
      <c r="A14" s="8" t="s">
        <v>19</v>
      </c>
      <c r="B14" s="8">
        <f>IF(ISEE&lt;ISEEinf,0,IF(ISEE&gt;ISEEsup,B5,F14*((B5-0.1)-B4)+B4))</f>
        <v>0</v>
      </c>
      <c r="D14" s="10">
        <f>MIN(1,MAX(0,(ISEE-ISEEinf)/(ISEEsup-ISEEinf)))</f>
        <v>0</v>
      </c>
      <c r="E14" s="10">
        <f>1/(1+EXP(-B22*(D14-B23)))</f>
        <v>0.17653527477911671</v>
      </c>
      <c r="F14" s="20">
        <f>(E14-B28)/(B29-B28)</f>
        <v>0</v>
      </c>
    </row>
    <row r="15" spans="1:6" x14ac:dyDescent="0.3">
      <c r="A15" s="8" t="s">
        <v>20</v>
      </c>
      <c r="B15" s="8">
        <f>IF(ISEE&lt;ISEEinf,0,IF(ISEE&gt;ISEEsup,B8,F15*((B8-0.1)-B7)+B7))</f>
        <v>0</v>
      </c>
      <c r="D15" s="10">
        <f>MIN(1,MAX(0,(ISEE-ISEEinf)/(ISEEsup-ISEEinf)))</f>
        <v>0</v>
      </c>
      <c r="E15" s="10">
        <f>1/(1+EXP(-C22*(D15-C23)))</f>
        <v>9.8856073178169385E-2</v>
      </c>
      <c r="F15" s="20">
        <f>(E15-C28)/(C29-C28)</f>
        <v>0</v>
      </c>
    </row>
    <row r="16" spans="1:6" x14ac:dyDescent="0.3">
      <c r="A16" s="8" t="s">
        <v>21</v>
      </c>
      <c r="B16" s="8">
        <f>IF(ISEE&lt;ISEEinf,0,IF(ISEE&gt;ISEEsup,B10,F16*((B11-0.1)-B10)+B10))</f>
        <v>0</v>
      </c>
      <c r="D16" s="10">
        <f>MIN(1,MAX(0,(ISEE-ISEEinf)/(ISEEsup-ISEEinf)))</f>
        <v>0</v>
      </c>
      <c r="E16" s="10">
        <f>1/(1+EXP(-D22*(D16-D23)))</f>
        <v>9.8856073178169385E-2</v>
      </c>
      <c r="F16" s="20">
        <f>(E16-D28)/(D29-D28)</f>
        <v>0</v>
      </c>
    </row>
    <row r="17" spans="1:6" x14ac:dyDescent="0.3">
      <c r="A17" s="8"/>
      <c r="B17" s="8"/>
      <c r="D17" s="10"/>
      <c r="E17" s="10"/>
      <c r="F17" s="10"/>
    </row>
    <row r="18" spans="1:6" x14ac:dyDescent="0.3">
      <c r="A18" s="8"/>
      <c r="B18" s="8"/>
    </row>
    <row r="19" spans="1:6" x14ac:dyDescent="0.3">
      <c r="A19" s="8">
        <v>2</v>
      </c>
      <c r="B19" s="8">
        <f>INDEX(A14:B17,A19,2)</f>
        <v>0</v>
      </c>
    </row>
    <row r="21" spans="1:6" x14ac:dyDescent="0.3">
      <c r="A21" s="3" t="s">
        <v>24</v>
      </c>
      <c r="B21" s="3" t="s">
        <v>25</v>
      </c>
      <c r="C21" s="3" t="s">
        <v>26</v>
      </c>
      <c r="D21" s="3" t="s">
        <v>27</v>
      </c>
    </row>
    <row r="22" spans="1:6" x14ac:dyDescent="0.3">
      <c r="A22" s="6" t="s">
        <v>13</v>
      </c>
      <c r="B22" s="7">
        <v>7</v>
      </c>
      <c r="C22" s="7">
        <v>8.5</v>
      </c>
      <c r="D22" s="7">
        <v>8.5</v>
      </c>
    </row>
    <row r="23" spans="1:6" x14ac:dyDescent="0.3">
      <c r="A23" s="6" t="s">
        <v>14</v>
      </c>
      <c r="B23" s="7">
        <v>0.22</v>
      </c>
      <c r="C23" s="7">
        <v>0.26</v>
      </c>
      <c r="D23" s="7">
        <v>0.26</v>
      </c>
    </row>
    <row r="24" spans="1:6" x14ac:dyDescent="0.3">
      <c r="A24" s="8"/>
      <c r="B24" s="8"/>
    </row>
    <row r="25" spans="1:6" x14ac:dyDescent="0.3">
      <c r="A25" s="3" t="s">
        <v>15</v>
      </c>
      <c r="B25" s="9">
        <v>0</v>
      </c>
      <c r="C25" s="9">
        <v>0</v>
      </c>
      <c r="D25" s="9">
        <v>0</v>
      </c>
    </row>
    <row r="26" spans="1:6" x14ac:dyDescent="0.3">
      <c r="A26" s="3" t="s">
        <v>16</v>
      </c>
      <c r="B26" s="9">
        <v>1</v>
      </c>
      <c r="C26" s="9">
        <v>1</v>
      </c>
      <c r="D26" s="9">
        <v>1</v>
      </c>
    </row>
    <row r="28" spans="1:6" x14ac:dyDescent="0.3">
      <c r="A28" s="3" t="s">
        <v>17</v>
      </c>
      <c r="B28" s="9">
        <f>1/(1+EXP(-B22*(B25-B23)))</f>
        <v>0.17653527477911671</v>
      </c>
      <c r="C28" s="9">
        <f>1/(1+EXP(-C22*(C25-C23)))</f>
        <v>9.8856073178169385E-2</v>
      </c>
      <c r="D28" s="9">
        <f>1/(1+EXP(-D22*(D25-D23)))</f>
        <v>9.8856073178169385E-2</v>
      </c>
    </row>
    <row r="29" spans="1:6" x14ac:dyDescent="0.3">
      <c r="A29" s="3" t="s">
        <v>18</v>
      </c>
      <c r="B29" s="9">
        <f>1/(1+EXP(-B22*(B26-B23)))</f>
        <v>0.99576446035915656</v>
      </c>
      <c r="C29" s="9">
        <f>1/(1+EXP(-C22*(C26-C23)))</f>
        <v>0.99814867381879402</v>
      </c>
      <c r="D29" s="9">
        <f>1/(1+EXP(-D22*(D26-D23)))</f>
        <v>0.99814867381879402</v>
      </c>
    </row>
    <row r="30" spans="1:6" x14ac:dyDescent="0.3">
      <c r="A30" s="8"/>
      <c r="B30" s="8"/>
    </row>
  </sheetData>
  <sheetProtection selectLockedCells="1"/>
  <phoneticPr fontId="1" type="noConversion"/>
  <pageMargins left="0.75" right="0.75" top="1" bottom="1" header="0.5" footer="0.5"/>
  <pageSetup paperSize="9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9535-F495-43D1-8F56-CAE79A457908}">
  <dimension ref="A1:F30"/>
  <sheetViews>
    <sheetView workbookViewId="0">
      <selection activeCell="D8" sqref="D8"/>
    </sheetView>
  </sheetViews>
  <sheetFormatPr defaultColWidth="10.7265625" defaultRowHeight="17.399999999999999" x14ac:dyDescent="0.3"/>
  <cols>
    <col min="1" max="1" width="23.36328125" style="3" bestFit="1" customWidth="1"/>
    <col min="2" max="2" width="17.90625" style="3" bestFit="1" customWidth="1"/>
    <col min="3" max="3" width="12" style="3" bestFit="1" customWidth="1"/>
    <col min="4" max="4" width="13.08984375" style="3" customWidth="1"/>
    <col min="5" max="16384" width="10.7265625" style="3"/>
  </cols>
  <sheetData>
    <row r="1" spans="1:6" x14ac:dyDescent="0.3">
      <c r="A1" s="3" t="s">
        <v>0</v>
      </c>
    </row>
    <row r="2" spans="1:6" x14ac:dyDescent="0.3">
      <c r="A2" s="3" t="s">
        <v>1</v>
      </c>
      <c r="B2" s="4">
        <v>8537.42</v>
      </c>
    </row>
    <row r="3" spans="1:6" x14ac:dyDescent="0.3">
      <c r="A3" s="3" t="s">
        <v>2</v>
      </c>
      <c r="B3" s="4">
        <v>27319.759999999998</v>
      </c>
    </row>
    <row r="4" spans="1:6" x14ac:dyDescent="0.3">
      <c r="A4" s="3" t="s">
        <v>3</v>
      </c>
      <c r="B4" s="5">
        <v>5</v>
      </c>
    </row>
    <row r="5" spans="1:6" x14ac:dyDescent="0.3">
      <c r="A5" s="3" t="s">
        <v>4</v>
      </c>
      <c r="B5" s="5">
        <v>12.5</v>
      </c>
    </row>
    <row r="7" spans="1:6" x14ac:dyDescent="0.3">
      <c r="A7" s="3" t="s">
        <v>5</v>
      </c>
      <c r="B7" s="5">
        <v>8.6999999999999993</v>
      </c>
    </row>
    <row r="8" spans="1:6" x14ac:dyDescent="0.3">
      <c r="A8" s="3" t="s">
        <v>6</v>
      </c>
      <c r="B8" s="5">
        <v>37.6</v>
      </c>
    </row>
    <row r="10" spans="1:6" x14ac:dyDescent="0.3">
      <c r="A10" s="3" t="s">
        <v>7</v>
      </c>
      <c r="B10" s="5">
        <v>5.9</v>
      </c>
    </row>
    <row r="11" spans="1:6" x14ac:dyDescent="0.3">
      <c r="A11" s="3" t="s">
        <v>8</v>
      </c>
      <c r="B11" s="5">
        <v>8.5</v>
      </c>
    </row>
    <row r="12" spans="1:6" x14ac:dyDescent="0.3">
      <c r="B12" s="8"/>
    </row>
    <row r="14" spans="1:6" x14ac:dyDescent="0.3">
      <c r="A14" s="8" t="s">
        <v>19</v>
      </c>
      <c r="B14" s="8">
        <f>IF(ISEE&lt;ISEEinf,0,IF(ISEE&gt;ISEEsup,B5,F14*((B5-0.1)-B4)+B4))</f>
        <v>0</v>
      </c>
      <c r="D14" s="10">
        <f>MIN(1,MAX(0,(ISEE-ISEEinf)/(ISEEsup-ISEEinf)))</f>
        <v>0</v>
      </c>
      <c r="E14" s="10">
        <f>1/(1+EXP(-B22*(D14-B23)))</f>
        <v>0.17653527477911671</v>
      </c>
      <c r="F14" s="20">
        <f>(E14-B28)/(B29-B28)</f>
        <v>0</v>
      </c>
    </row>
    <row r="15" spans="1:6" x14ac:dyDescent="0.3">
      <c r="A15" s="8" t="s">
        <v>20</v>
      </c>
      <c r="B15" s="8">
        <f>IF(ISEE&lt;ISEEinf,0,IF(ISEE&gt;ISEEsup,B8,F15*((B8-0.1)-B7)+B7))</f>
        <v>0</v>
      </c>
      <c r="D15" s="10">
        <f>MIN(1,MAX(0,(ISEE-ISEEinf)/(ISEEsup-ISEEinf)))</f>
        <v>0</v>
      </c>
      <c r="E15" s="10">
        <f>1/(1+EXP(-C22*(D15-C23)))</f>
        <v>9.8856073178169385E-2</v>
      </c>
      <c r="F15" s="20">
        <f>(E15-C28)/(C29-C28)</f>
        <v>0</v>
      </c>
    </row>
    <row r="16" spans="1:6" x14ac:dyDescent="0.3">
      <c r="A16" s="8" t="s">
        <v>21</v>
      </c>
      <c r="B16" s="8">
        <f>IF(ISEE&lt;ISEEinf,0,IF(ISEE&gt;ISEEsup,B10,F16*((B11-0.1)-B10)+B10))</f>
        <v>0</v>
      </c>
      <c r="D16" s="10">
        <f>MIN(1,MAX(0,(ISEE-ISEEinf)/(ISEEsup-ISEEinf)))</f>
        <v>0</v>
      </c>
      <c r="E16" s="10">
        <f>1/(1+EXP(-D22*(D16-D23)))</f>
        <v>9.8856073178169385E-2</v>
      </c>
      <c r="F16" s="20">
        <f>(E16-D28)/(D29-D28)</f>
        <v>0</v>
      </c>
    </row>
    <row r="17" spans="1:6" x14ac:dyDescent="0.3">
      <c r="A17" s="8"/>
      <c r="B17" s="8"/>
      <c r="D17" s="10"/>
      <c r="E17" s="10"/>
      <c r="F17" s="10"/>
    </row>
    <row r="18" spans="1:6" x14ac:dyDescent="0.3">
      <c r="A18" s="8"/>
      <c r="B18" s="8"/>
    </row>
    <row r="19" spans="1:6" x14ac:dyDescent="0.3">
      <c r="A19" s="8">
        <v>2</v>
      </c>
      <c r="B19" s="8">
        <f>INDEX(A14:B17,A19,2)</f>
        <v>0</v>
      </c>
    </row>
    <row r="21" spans="1:6" x14ac:dyDescent="0.3">
      <c r="A21" s="3" t="s">
        <v>24</v>
      </c>
      <c r="B21" s="3" t="s">
        <v>25</v>
      </c>
      <c r="C21" s="3" t="s">
        <v>26</v>
      </c>
      <c r="D21" s="3" t="s">
        <v>27</v>
      </c>
    </row>
    <row r="22" spans="1:6" x14ac:dyDescent="0.3">
      <c r="A22" s="6" t="s">
        <v>13</v>
      </c>
      <c r="B22" s="7">
        <v>7</v>
      </c>
      <c r="C22" s="7">
        <v>8.5</v>
      </c>
      <c r="D22" s="7">
        <v>8.5</v>
      </c>
    </row>
    <row r="23" spans="1:6" x14ac:dyDescent="0.3">
      <c r="A23" s="6" t="s">
        <v>14</v>
      </c>
      <c r="B23" s="7">
        <v>0.22</v>
      </c>
      <c r="C23" s="7">
        <v>0.26</v>
      </c>
      <c r="D23" s="7">
        <v>0.26</v>
      </c>
    </row>
    <row r="24" spans="1:6" x14ac:dyDescent="0.3">
      <c r="A24" s="8"/>
      <c r="B24" s="8"/>
    </row>
    <row r="25" spans="1:6" x14ac:dyDescent="0.3">
      <c r="A25" s="3" t="s">
        <v>15</v>
      </c>
      <c r="B25" s="9">
        <v>0</v>
      </c>
      <c r="C25" s="9">
        <v>0</v>
      </c>
      <c r="D25" s="9">
        <v>0</v>
      </c>
    </row>
    <row r="26" spans="1:6" x14ac:dyDescent="0.3">
      <c r="A26" s="3" t="s">
        <v>16</v>
      </c>
      <c r="B26" s="9">
        <v>1</v>
      </c>
      <c r="C26" s="9">
        <v>1</v>
      </c>
      <c r="D26" s="9">
        <v>1</v>
      </c>
    </row>
    <row r="28" spans="1:6" x14ac:dyDescent="0.3">
      <c r="A28" s="3" t="s">
        <v>17</v>
      </c>
      <c r="B28" s="9">
        <f>1/(1+EXP(-B22*(B25-B23)))</f>
        <v>0.17653527477911671</v>
      </c>
      <c r="C28" s="9">
        <f>1/(1+EXP(-C22*(C25-C23)))</f>
        <v>9.8856073178169385E-2</v>
      </c>
      <c r="D28" s="9">
        <f>1/(1+EXP(-D22*(D25-D23)))</f>
        <v>9.8856073178169385E-2</v>
      </c>
    </row>
    <row r="29" spans="1:6" x14ac:dyDescent="0.3">
      <c r="A29" s="3" t="s">
        <v>18</v>
      </c>
      <c r="B29" s="9">
        <f>1/(1+EXP(-B22*(B26-B23)))</f>
        <v>0.99576446035915656</v>
      </c>
      <c r="C29" s="9">
        <f>1/(1+EXP(-C22*(C26-C23)))</f>
        <v>0.99814867381879402</v>
      </c>
      <c r="D29" s="9">
        <f>1/(1+EXP(-D22*(D26-D23)))</f>
        <v>0.99814867381879402</v>
      </c>
    </row>
    <row r="30" spans="1:6" x14ac:dyDescent="0.3">
      <c r="A30" s="8"/>
      <c r="B30" s="8"/>
    </row>
  </sheetData>
  <sheetProtection selectLockedCells="1"/>
  <pageMargins left="0.75" right="0.75" top="1" bottom="1" header="0.5" footer="0.5"/>
  <pageSetup paperSize="9" orientation="portrait" horizontalDpi="2400" verticalDpi="2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8901-9FD4-4339-B305-401E4FBF518F}">
  <dimension ref="A1:F30"/>
  <sheetViews>
    <sheetView workbookViewId="0">
      <selection activeCell="D6" sqref="D6"/>
    </sheetView>
  </sheetViews>
  <sheetFormatPr defaultColWidth="10.7265625" defaultRowHeight="17.399999999999999" x14ac:dyDescent="0.3"/>
  <cols>
    <col min="1" max="1" width="23.36328125" style="3" bestFit="1" customWidth="1"/>
    <col min="2" max="2" width="17.90625" style="3" bestFit="1" customWidth="1"/>
    <col min="3" max="3" width="12" style="3" bestFit="1" customWidth="1"/>
    <col min="4" max="4" width="13.08984375" style="3" customWidth="1"/>
    <col min="5" max="16384" width="10.7265625" style="3"/>
  </cols>
  <sheetData>
    <row r="1" spans="1:6" x14ac:dyDescent="0.3">
      <c r="A1" s="3" t="s">
        <v>0</v>
      </c>
    </row>
    <row r="2" spans="1:6" x14ac:dyDescent="0.3">
      <c r="A2" s="3" t="s">
        <v>1</v>
      </c>
      <c r="B2" s="4">
        <v>8537.42</v>
      </c>
    </row>
    <row r="3" spans="1:6" x14ac:dyDescent="0.3">
      <c r="A3" s="3" t="s">
        <v>2</v>
      </c>
      <c r="B3" s="4">
        <v>27319.759999999998</v>
      </c>
    </row>
    <row r="4" spans="1:6" x14ac:dyDescent="0.3">
      <c r="A4" s="3" t="s">
        <v>3</v>
      </c>
      <c r="B4" s="5">
        <v>5</v>
      </c>
    </row>
    <row r="5" spans="1:6" x14ac:dyDescent="0.3">
      <c r="A5" s="3" t="s">
        <v>4</v>
      </c>
      <c r="B5" s="5">
        <v>12.5</v>
      </c>
    </row>
    <row r="7" spans="1:6" x14ac:dyDescent="0.3">
      <c r="A7" s="3" t="s">
        <v>5</v>
      </c>
      <c r="B7" s="5">
        <v>8.6999999999999993</v>
      </c>
    </row>
    <row r="8" spans="1:6" x14ac:dyDescent="0.3">
      <c r="A8" s="3" t="s">
        <v>6</v>
      </c>
      <c r="B8" s="5">
        <v>37.6</v>
      </c>
    </row>
    <row r="10" spans="1:6" x14ac:dyDescent="0.3">
      <c r="A10" s="3" t="s">
        <v>7</v>
      </c>
      <c r="B10" s="5">
        <v>5.9</v>
      </c>
    </row>
    <row r="11" spans="1:6" x14ac:dyDescent="0.3">
      <c r="A11" s="3" t="s">
        <v>8</v>
      </c>
      <c r="B11" s="5">
        <v>8.5</v>
      </c>
    </row>
    <row r="12" spans="1:6" x14ac:dyDescent="0.3">
      <c r="B12" s="8"/>
    </row>
    <row r="14" spans="1:6" x14ac:dyDescent="0.3">
      <c r="A14" s="8" t="s">
        <v>19</v>
      </c>
      <c r="B14" s="8">
        <f>IF(ISEE&lt;ISEEinf,0,IF(ISEE&gt;ISEEsup,B5,F14*((B5-0.1)-B4)+B4))</f>
        <v>0</v>
      </c>
      <c r="D14" s="10">
        <f>MIN(1,MAX(0,(ISEE-ISEEinf)/(ISEEsup-ISEEinf)))</f>
        <v>0</v>
      </c>
      <c r="E14" s="10">
        <f>1/(1+EXP(-B22*(D14-B23)))</f>
        <v>0.17653527477911671</v>
      </c>
      <c r="F14" s="20">
        <f>(E14-B28)/(B29-B28)</f>
        <v>0</v>
      </c>
    </row>
    <row r="15" spans="1:6" x14ac:dyDescent="0.3">
      <c r="A15" s="8" t="s">
        <v>20</v>
      </c>
      <c r="B15" s="8">
        <f>IF(ISEE&lt;ISEEinf,0,IF(ISEE&gt;ISEEsup,B8,F15*((B8-0.1)-B7)+B7))</f>
        <v>0</v>
      </c>
      <c r="D15" s="10">
        <f>MIN(1,MAX(0,(ISEE-ISEEinf)/(ISEEsup-ISEEinf)))</f>
        <v>0</v>
      </c>
      <c r="E15" s="10">
        <f>1/(1+EXP(-C22*(D15-C23)))</f>
        <v>9.8856073178169385E-2</v>
      </c>
      <c r="F15" s="20">
        <f>(E15-C28)/(C29-C28)</f>
        <v>0</v>
      </c>
    </row>
    <row r="16" spans="1:6" x14ac:dyDescent="0.3">
      <c r="A16" s="8" t="s">
        <v>21</v>
      </c>
      <c r="B16" s="8">
        <f>IF(ISEE&lt;ISEEinf,0,IF(ISEE&gt;ISEEsup,B10,F16*((B11-0.1)-B10)+B10))</f>
        <v>0</v>
      </c>
      <c r="D16" s="10">
        <f>MIN(1,MAX(0,(ISEE-ISEEinf)/(ISEEsup-ISEEinf)))</f>
        <v>0</v>
      </c>
      <c r="E16" s="10">
        <f>1/(1+EXP(-D22*(D16-D23)))</f>
        <v>9.8856073178169385E-2</v>
      </c>
      <c r="F16" s="20">
        <f>(E16-D28)/(D29-D28)</f>
        <v>0</v>
      </c>
    </row>
    <row r="17" spans="1:6" x14ac:dyDescent="0.3">
      <c r="A17" s="8"/>
      <c r="B17" s="8"/>
      <c r="D17" s="10"/>
      <c r="E17" s="10"/>
      <c r="F17" s="10"/>
    </row>
    <row r="18" spans="1:6" x14ac:dyDescent="0.3">
      <c r="A18" s="8"/>
      <c r="B18" s="8"/>
    </row>
    <row r="19" spans="1:6" x14ac:dyDescent="0.3">
      <c r="A19" s="8">
        <v>2</v>
      </c>
      <c r="B19" s="8">
        <f>INDEX(A14:B17,A19,2)</f>
        <v>0</v>
      </c>
    </row>
    <row r="21" spans="1:6" x14ac:dyDescent="0.3">
      <c r="A21" s="3" t="s">
        <v>24</v>
      </c>
      <c r="B21" s="3" t="s">
        <v>25</v>
      </c>
      <c r="C21" s="3" t="s">
        <v>26</v>
      </c>
      <c r="D21" s="3" t="s">
        <v>27</v>
      </c>
    </row>
    <row r="22" spans="1:6" x14ac:dyDescent="0.3">
      <c r="A22" s="6" t="s">
        <v>13</v>
      </c>
      <c r="B22" s="7">
        <v>7</v>
      </c>
      <c r="C22" s="7">
        <v>8.5</v>
      </c>
      <c r="D22" s="7">
        <v>8.5</v>
      </c>
    </row>
    <row r="23" spans="1:6" x14ac:dyDescent="0.3">
      <c r="A23" s="6" t="s">
        <v>14</v>
      </c>
      <c r="B23" s="7">
        <v>0.22</v>
      </c>
      <c r="C23" s="7">
        <v>0.26</v>
      </c>
      <c r="D23" s="7">
        <v>0.26</v>
      </c>
    </row>
    <row r="24" spans="1:6" x14ac:dyDescent="0.3">
      <c r="A24" s="8"/>
      <c r="B24" s="8"/>
    </row>
    <row r="25" spans="1:6" x14ac:dyDescent="0.3">
      <c r="A25" s="3" t="s">
        <v>15</v>
      </c>
      <c r="B25" s="9">
        <v>0</v>
      </c>
      <c r="C25" s="9">
        <v>0</v>
      </c>
      <c r="D25" s="9">
        <v>0</v>
      </c>
    </row>
    <row r="26" spans="1:6" x14ac:dyDescent="0.3">
      <c r="A26" s="3" t="s">
        <v>16</v>
      </c>
      <c r="B26" s="9">
        <v>1</v>
      </c>
      <c r="C26" s="9">
        <v>1</v>
      </c>
      <c r="D26" s="9">
        <v>1</v>
      </c>
    </row>
    <row r="28" spans="1:6" x14ac:dyDescent="0.3">
      <c r="A28" s="3" t="s">
        <v>17</v>
      </c>
      <c r="B28" s="9">
        <f>1/(1+EXP(-B22*(B25-B23)))</f>
        <v>0.17653527477911671</v>
      </c>
      <c r="C28" s="9">
        <f>1/(1+EXP(-C22*(C25-C23)))</f>
        <v>9.8856073178169385E-2</v>
      </c>
      <c r="D28" s="9">
        <f>1/(1+EXP(-D22*(D25-D23)))</f>
        <v>9.8856073178169385E-2</v>
      </c>
    </row>
    <row r="29" spans="1:6" x14ac:dyDescent="0.3">
      <c r="A29" s="3" t="s">
        <v>18</v>
      </c>
      <c r="B29" s="9">
        <f>1/(1+EXP(-B22*(B26-B23)))</f>
        <v>0.99576446035915656</v>
      </c>
      <c r="C29" s="9">
        <f>1/(1+EXP(-C22*(C26-C23)))</f>
        <v>0.99814867381879402</v>
      </c>
      <c r="D29" s="9">
        <f>1/(1+EXP(-D22*(D26-D23)))</f>
        <v>0.99814867381879402</v>
      </c>
    </row>
    <row r="30" spans="1:6" x14ac:dyDescent="0.3">
      <c r="A30" s="8"/>
      <c r="B30" s="8"/>
    </row>
  </sheetData>
  <sheetProtection selectLockedCells="1"/>
  <pageMargins left="0.75" right="0.75" top="1" bottom="1" header="0.5" footer="0.5"/>
  <pageSetup paperSize="9" orientation="portrait" horizontalDpi="2400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20</vt:i4>
      </vt:variant>
    </vt:vector>
  </HeadingPairs>
  <TitlesOfParts>
    <vt:vector size="24" baseType="lpstr">
      <vt:lpstr>SAD_Semires</vt:lpstr>
      <vt:lpstr>Parametri_sad_semires1</vt:lpstr>
      <vt:lpstr>Parametri_sad_semires2</vt:lpstr>
      <vt:lpstr>Parametri_sad_semires3</vt:lpstr>
      <vt:lpstr>SAD_Semires!Area_stampa</vt:lpstr>
      <vt:lpstr>Parametri_sad_semires2!fin</vt:lpstr>
      <vt:lpstr>Parametri_sad_semires3!fin</vt:lpstr>
      <vt:lpstr>fin</vt:lpstr>
      <vt:lpstr>Parametri_sad_semires2!ini</vt:lpstr>
      <vt:lpstr>Parametri_sad_semires3!ini</vt:lpstr>
      <vt:lpstr>ini</vt:lpstr>
      <vt:lpstr>ISEE</vt:lpstr>
      <vt:lpstr>Parametri_sad_semires2!ISEEinf</vt:lpstr>
      <vt:lpstr>Parametri_sad_semires3!ISEEinf</vt:lpstr>
      <vt:lpstr>ISEEinf</vt:lpstr>
      <vt:lpstr>Parametri_sad_semires2!ISEEsup</vt:lpstr>
      <vt:lpstr>Parametri_sad_semires3!ISEEsup</vt:lpstr>
      <vt:lpstr>ISEEsup</vt:lpstr>
      <vt:lpstr>Parametri_sad_semires2!k</vt:lpstr>
      <vt:lpstr>Parametri_sad_semires3!k</vt:lpstr>
      <vt:lpstr>k</vt:lpstr>
      <vt:lpstr>Parametri_sad_semires2!s</vt:lpstr>
      <vt:lpstr>Parametri_sad_semires3!s</vt:lpstr>
      <vt:lpstr>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Goatelli</dc:creator>
  <cp:lastModifiedBy>Rosetta Campilongo</cp:lastModifiedBy>
  <cp:lastPrinted>2024-06-05T08:48:07Z</cp:lastPrinted>
  <dcterms:created xsi:type="dcterms:W3CDTF">2009-08-03T07:15:12Z</dcterms:created>
  <dcterms:modified xsi:type="dcterms:W3CDTF">2024-07-29T10:09:01Z</dcterms:modified>
</cp:coreProperties>
</file>